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Nordpont Dropbox\Nordpont\Projektid  2025\2519 - Rundso pais\Akteerimine\Oktoober\"/>
    </mc:Choice>
  </mc:AlternateContent>
  <xr:revisionPtr revIDLastSave="0" documentId="8_{B4737BF2-A53B-4393-B41E-20E2EDB76F9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undso pai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J28" i="2"/>
  <c r="L27" i="2"/>
  <c r="M27" i="2" s="1"/>
  <c r="K27" i="2"/>
  <c r="I27" i="2"/>
  <c r="G27" i="2"/>
  <c r="L29" i="2"/>
  <c r="N29" i="2" s="1"/>
  <c r="O29" i="2" s="1"/>
  <c r="K29" i="2"/>
  <c r="I29" i="2"/>
  <c r="G29" i="2"/>
  <c r="L28" i="2"/>
  <c r="M28" i="2" s="1"/>
  <c r="M30" i="2" s="1"/>
  <c r="K28" i="2"/>
  <c r="K30" i="2" s="1"/>
  <c r="I28" i="2"/>
  <c r="G28" i="2"/>
  <c r="G30" i="2" s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11" i="2"/>
  <c r="I12" i="2"/>
  <c r="I10" i="2"/>
  <c r="L11" i="2"/>
  <c r="N11" i="2" s="1"/>
  <c r="O11" i="2" s="1"/>
  <c r="L12" i="2"/>
  <c r="M12" i="2" s="1"/>
  <c r="L13" i="2"/>
  <c r="N13" i="2" s="1"/>
  <c r="O13" i="2" s="1"/>
  <c r="L14" i="2"/>
  <c r="M14" i="2" s="1"/>
  <c r="L15" i="2"/>
  <c r="N15" i="2" s="1"/>
  <c r="O15" i="2" s="1"/>
  <c r="L16" i="2"/>
  <c r="N16" i="2" s="1"/>
  <c r="O16" i="2" s="1"/>
  <c r="L17" i="2"/>
  <c r="N17" i="2" s="1"/>
  <c r="O17" i="2" s="1"/>
  <c r="L18" i="2"/>
  <c r="N18" i="2" s="1"/>
  <c r="O18" i="2" s="1"/>
  <c r="L19" i="2"/>
  <c r="N19" i="2" s="1"/>
  <c r="O19" i="2" s="1"/>
  <c r="L20" i="2"/>
  <c r="N20" i="2" s="1"/>
  <c r="O20" i="2" s="1"/>
  <c r="L21" i="2"/>
  <c r="M21" i="2" s="1"/>
  <c r="L22" i="2"/>
  <c r="M22" i="2" s="1"/>
  <c r="L23" i="2"/>
  <c r="N23" i="2" s="1"/>
  <c r="O23" i="2" s="1"/>
  <c r="L24" i="2"/>
  <c r="N24" i="2" s="1"/>
  <c r="O24" i="2" s="1"/>
  <c r="L25" i="2"/>
  <c r="M25" i="2" s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11" i="2"/>
  <c r="K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10" i="2"/>
  <c r="N27" i="2" l="1"/>
  <c r="O27" i="2" s="1"/>
  <c r="M29" i="2"/>
  <c r="N28" i="2"/>
  <c r="O28" i="2" s="1"/>
  <c r="O30" i="2" s="1"/>
  <c r="M19" i="2"/>
  <c r="M20" i="2"/>
  <c r="N22" i="2"/>
  <c r="O22" i="2" s="1"/>
  <c r="N21" i="2"/>
  <c r="O21" i="2" s="1"/>
  <c r="M17" i="2"/>
  <c r="M16" i="2"/>
  <c r="M13" i="2"/>
  <c r="N14" i="2"/>
  <c r="O14" i="2" s="1"/>
  <c r="M11" i="2"/>
  <c r="M24" i="2"/>
  <c r="N12" i="2"/>
  <c r="O12" i="2" s="1"/>
  <c r="N25" i="2"/>
  <c r="O25" i="2" s="1"/>
  <c r="M18" i="2"/>
  <c r="M15" i="2"/>
  <c r="M23" i="2"/>
  <c r="L10" i="2" l="1"/>
  <c r="N10" i="2" l="1"/>
  <c r="O10" i="2" s="1"/>
  <c r="M10" i="2"/>
  <c r="I31" i="2" l="1"/>
  <c r="I32" i="2" s="1"/>
  <c r="K31" i="2"/>
  <c r="K32" i="2" s="1"/>
  <c r="M31" i="2"/>
  <c r="M32" i="2" s="1"/>
  <c r="O31" i="2"/>
  <c r="O32" i="2" s="1"/>
  <c r="G31" i="2"/>
  <c r="G32" i="2" l="1"/>
</calcChain>
</file>

<file path=xl/sharedStrings.xml><?xml version="1.0" encoding="utf-8"?>
<sst xmlns="http://schemas.openxmlformats.org/spreadsheetml/2006/main" count="66" uniqueCount="52">
  <si>
    <t>Jrk. nr.</t>
  </si>
  <si>
    <t>Ühik</t>
  </si>
  <si>
    <t>Maht</t>
  </si>
  <si>
    <t>Töö kirjeldus</t>
  </si>
  <si>
    <t>Ühiku hind; €</t>
  </si>
  <si>
    <t>Summa; €</t>
  </si>
  <si>
    <t>tk</t>
  </si>
  <si>
    <t>KOKKU</t>
  </si>
  <si>
    <t>Käibemaks</t>
  </si>
  <si>
    <t>Akteeritav maht</t>
  </si>
  <si>
    <t>Varasemalt akteeritud maht</t>
  </si>
  <si>
    <t>Jääk</t>
  </si>
  <si>
    <t>Kokku akteeritud</t>
  </si>
  <si>
    <t>Töövõtja nimi ja registrikood: Nordpont OÜ, registrikood 12583892</t>
  </si>
  <si>
    <t>Tellija esindaja</t>
  </si>
  <si>
    <t>Jan Ruukel</t>
  </si>
  <si>
    <t>Omanikujärelevalve esindaja</t>
  </si>
  <si>
    <t>Töövõtja esindaja</t>
  </si>
  <si>
    <t>Henri Gostsõllo</t>
  </si>
  <si>
    <t>Nordpont OÜ</t>
  </si>
  <si>
    <t>Ettevalmistustööd </t>
  </si>
  <si>
    <t>töö</t>
  </si>
  <si>
    <t>Ligipääsutee tugevdamine koos hilisema osalise likvideerimisega (650 m2) </t>
  </si>
  <si>
    <t>jm</t>
  </si>
  <si>
    <t>Jõesängi kukkunud puude eemaldamine paisu ümbrusest (ca 2 tm) </t>
  </si>
  <si>
    <t>Paisu betoonsammaste, paisuvare ja silla lammutamine koos lammutusjäätmete eemaldamise ja utiliseerimisega </t>
  </si>
  <si>
    <t>Silla all oleva jõuseadme demonteerimine ja utiliseerimine </t>
  </si>
  <si>
    <t>Uute sillasammaste ehitamine (betoon 22,6 m3) </t>
  </si>
  <si>
    <t>Uue sillateki rajamine </t>
  </si>
  <si>
    <t>Ajutiste veetõkketammide rajamine koos hilisema likvideerimisega (ca 53 m3) </t>
  </si>
  <si>
    <t>Veetõrjetööd ehituskaevikutest tööde ajal </t>
  </si>
  <si>
    <t>Kaevetööd jõesängis ( 15 m3) koos kivipuistematerjali paigaldamisega( 25 m3) (looduslik kivifraktsioon 5-30) </t>
  </si>
  <si>
    <t>Kivikindlustise rajamine jõe kallastele geotekstiilil </t>
  </si>
  <si>
    <t>m2</t>
  </si>
  <si>
    <t>Kalda nõlva kujundamine juurdetoodava pinnasega (ca 60 m3) ja haljastamine (kasvupinnas 10 cm + muruseeme 30 g/m2) ning kindlustamine(ca 70 m2) erosioonitõkkematiga (ilma mati maksumuseta).  </t>
  </si>
  <si>
    <t>Erosioonitõkkematt (kookosmatt või biolaguneva niidiga põhumatt) </t>
  </si>
  <si>
    <t>Haljastuse taastamine </t>
  </si>
  <si>
    <t>Ehitusobjekti infotahvlite paigaldus (mõõtudega 1m x 1,5m) ja olemasolu. Ehitustööde ajaks ajutise liikluse korraldamine ja liiklusmärkide paigaldus </t>
  </si>
  <si>
    <t>Koordinaatidega seotud teostusjoonise koostamine </t>
  </si>
  <si>
    <t>Kalmar Kramp</t>
  </si>
  <si>
    <t>Infragate Eesti AS</t>
  </si>
  <si>
    <t>Riigimetsa Majandamise Keskus</t>
  </si>
  <si>
    <t>Rundso paisu likvideerimistööd</t>
  </si>
  <si>
    <t>Töövõtuleping nr 3-6.11/2025/104</t>
  </si>
  <si>
    <t>Projekti rahastatakse Euroopa Liidu liikmesriikide keskkonnaprojektide kaasrahastamise programmi LIFE projekt</t>
  </si>
  <si>
    <t xml:space="preserve"> „Kliimamuutustega kohanemise tegevuste elluviimine Eestis“ (LIFE21-IPC-EE-LIFE-SIP AdaptEst/101069566).</t>
  </si>
  <si>
    <t>Lisatööd</t>
  </si>
  <si>
    <t>m</t>
  </si>
  <si>
    <t>Töökoosolek nr. 7 - punkt 5.1                                                                                                     HP 1 - Nõlvadreen põhjapoolse kaldasamba ees                                               drenaažitoru, geotekstiiliga ümbritsetud killustikpadjas</t>
  </si>
  <si>
    <t>Töökoosolek nr. 7 - punkt 5.2 - Täiendav maht                                           Erosioonitõkkematt (kookosmatt või biolaguneva niidiga põhumatt) </t>
  </si>
  <si>
    <t>Teostatud tööde akt nr. 3 - oktoober 2025</t>
  </si>
  <si>
    <t>Töökoosolek nr. 7 - punkt 5.2 - Täiendav maht                                                            Kalda nõlva kujundamine juurdetoodava pinnasega (ca 50 m3) ja haljastamine (kasvupinnas 10 cm + muruseeme 30 g/m2) ning kindlustamine(ca 100 m2) erosioonitõkkematiga (ilma mati maksumuseta).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</si>
</sst>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i/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indexed="8"/>
      <name val="Calibri"/>
      <family val="2"/>
    </font>
    <font>
      <sz val="10"/>
      <color rgb="FF333333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5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1" xfId="0" applyFont="1" applyBorder="1" applyAlignment="1">
      <alignment vertical="top" wrapText="1" indent="1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4" fontId="12" fillId="2" borderId="3" xfId="0" applyNumberFormat="1" applyFont="1" applyFill="1" applyBorder="1"/>
    <xf numFmtId="4" fontId="13" fillId="0" borderId="0" xfId="0" applyNumberFormat="1" applyFont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4" borderId="3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wrapText="1"/>
    </xf>
    <xf numFmtId="4" fontId="12" fillId="2" borderId="1" xfId="0" applyNumberFormat="1" applyFont="1" applyFill="1" applyBorder="1"/>
    <xf numFmtId="4" fontId="13" fillId="4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1" fillId="0" borderId="1" xfId="0" applyFont="1" applyBorder="1" applyAlignment="1">
      <alignment horizontal="right" vertical="center" wrapText="1"/>
    </xf>
    <xf numFmtId="1" fontId="11" fillId="0" borderId="1" xfId="0" applyNumberFormat="1" applyFont="1" applyBorder="1" applyAlignment="1">
      <alignment horizontal="right" vertical="center" wrapText="1"/>
    </xf>
    <xf numFmtId="0" fontId="11" fillId="4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4" fontId="10" fillId="4" borderId="1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1" fontId="11" fillId="3" borderId="1" xfId="0" applyNumberFormat="1" applyFont="1" applyFill="1" applyBorder="1" applyAlignment="1">
      <alignment horizontal="right" vertical="center" wrapText="1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colors>
    <mruColors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zoomScale="85" zoomScaleNormal="85" workbookViewId="0">
      <selection activeCell="C24" sqref="C24"/>
    </sheetView>
  </sheetViews>
  <sheetFormatPr defaultColWidth="9.28515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9.7109375" style="1" customWidth="1"/>
    <col min="7" max="7" width="14" style="1" customWidth="1"/>
    <col min="8" max="12" width="9.28515625" style="1"/>
    <col min="13" max="13" width="10.28515625" style="1" bestFit="1" customWidth="1"/>
    <col min="14" max="16384" width="9.28515625" style="1"/>
  </cols>
  <sheetData>
    <row r="1" spans="1:17" ht="15.75" x14ac:dyDescent="0.2">
      <c r="A1" s="2"/>
      <c r="B1" s="31" t="s">
        <v>42</v>
      </c>
      <c r="C1" s="31"/>
      <c r="D1" s="7"/>
      <c r="E1" s="8"/>
      <c r="F1" s="8"/>
      <c r="G1" s="8"/>
      <c r="H1" s="9"/>
      <c r="I1" s="9"/>
      <c r="J1" s="9"/>
      <c r="K1" s="9"/>
      <c r="L1" s="9"/>
      <c r="M1" s="9"/>
      <c r="N1" s="9"/>
      <c r="O1" s="9"/>
    </row>
    <row r="2" spans="1:17" ht="15.75" x14ac:dyDescent="0.2">
      <c r="A2" s="2"/>
      <c r="B2" s="32" t="s">
        <v>43</v>
      </c>
      <c r="C2" s="32"/>
      <c r="D2" s="7"/>
      <c r="E2" s="8"/>
      <c r="F2" s="8"/>
      <c r="G2" s="8"/>
      <c r="H2" s="9"/>
      <c r="I2" s="9"/>
      <c r="J2" s="9"/>
      <c r="K2" s="9"/>
      <c r="L2" s="9"/>
      <c r="M2" s="9"/>
      <c r="N2" s="9"/>
      <c r="O2" s="9"/>
    </row>
    <row r="3" spans="1:17" ht="15.75" x14ac:dyDescent="0.2">
      <c r="A3" s="2"/>
      <c r="B3" s="32"/>
      <c r="C3" s="32"/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9"/>
    </row>
    <row r="4" spans="1:17" ht="15.75" x14ac:dyDescent="0.2">
      <c r="A4" s="2"/>
      <c r="B4" s="32" t="s">
        <v>44</v>
      </c>
      <c r="C4" s="32"/>
      <c r="D4" s="7"/>
      <c r="E4" s="8"/>
      <c r="F4" s="8"/>
      <c r="G4" s="8"/>
      <c r="H4" s="9"/>
      <c r="I4" s="9"/>
      <c r="J4" s="9"/>
      <c r="K4" s="9"/>
      <c r="L4" s="9"/>
      <c r="M4" s="9"/>
      <c r="N4" s="9"/>
      <c r="O4" s="9"/>
    </row>
    <row r="5" spans="1:17" ht="15.75" x14ac:dyDescent="0.2">
      <c r="A5" s="2"/>
      <c r="B5" s="32" t="s">
        <v>45</v>
      </c>
      <c r="C5" s="32"/>
      <c r="D5" s="7"/>
      <c r="E5" s="8"/>
      <c r="F5" s="8"/>
      <c r="G5" s="8"/>
      <c r="H5" s="9"/>
      <c r="I5" s="9"/>
      <c r="J5" s="9"/>
      <c r="K5" s="9"/>
      <c r="L5" s="9"/>
      <c r="M5" s="9"/>
      <c r="N5" s="9"/>
      <c r="O5" s="9"/>
    </row>
    <row r="6" spans="1:17" ht="43.5" customHeight="1" x14ac:dyDescent="0.25">
      <c r="A6" s="2"/>
      <c r="B6" s="39" t="s">
        <v>50</v>
      </c>
      <c r="C6" s="39"/>
      <c r="D6" s="10"/>
      <c r="E6" s="8"/>
      <c r="F6" s="8"/>
      <c r="G6" s="8"/>
      <c r="H6" s="9"/>
      <c r="I6" s="9"/>
      <c r="J6" s="9"/>
      <c r="K6" s="9"/>
      <c r="L6" s="9"/>
      <c r="M6" s="9"/>
      <c r="N6" s="9"/>
      <c r="O6" s="9"/>
    </row>
    <row r="7" spans="1:17" ht="18" customHeight="1" x14ac:dyDescent="0.25">
      <c r="A7" s="2"/>
      <c r="B7" s="40" t="s">
        <v>13</v>
      </c>
      <c r="C7" s="40"/>
      <c r="D7" s="10"/>
      <c r="E7" s="8"/>
      <c r="F7" s="8"/>
      <c r="G7" s="8"/>
      <c r="H7" s="9"/>
      <c r="I7" s="9"/>
      <c r="J7" s="9"/>
      <c r="K7" s="9"/>
      <c r="L7" s="9"/>
      <c r="M7" s="9"/>
      <c r="N7" s="9"/>
      <c r="O7" s="9"/>
    </row>
    <row r="8" spans="1:17" ht="14.45" customHeight="1" x14ac:dyDescent="0.2">
      <c r="A8" s="2"/>
      <c r="B8" s="11"/>
      <c r="C8" s="8"/>
      <c r="D8" s="10"/>
      <c r="E8" s="8"/>
      <c r="F8" s="8"/>
      <c r="G8" s="8"/>
      <c r="H8" s="9"/>
      <c r="I8" s="9"/>
      <c r="J8" s="9"/>
      <c r="K8" s="9"/>
      <c r="L8" s="9"/>
      <c r="M8" s="9"/>
      <c r="N8" s="9"/>
      <c r="O8" s="9"/>
    </row>
    <row r="9" spans="1:17" ht="27" customHeight="1" x14ac:dyDescent="0.2">
      <c r="A9" s="2"/>
      <c r="B9" s="12" t="s">
        <v>0</v>
      </c>
      <c r="C9" s="13" t="s">
        <v>3</v>
      </c>
      <c r="D9" s="13" t="s">
        <v>1</v>
      </c>
      <c r="E9" s="13" t="s">
        <v>2</v>
      </c>
      <c r="F9" s="14" t="s">
        <v>4</v>
      </c>
      <c r="G9" s="13" t="s">
        <v>5</v>
      </c>
      <c r="H9" s="38" t="s">
        <v>10</v>
      </c>
      <c r="I9" s="38"/>
      <c r="J9" s="35" t="s">
        <v>9</v>
      </c>
      <c r="K9" s="36"/>
      <c r="L9" s="37" t="s">
        <v>12</v>
      </c>
      <c r="M9" s="37"/>
      <c r="N9" s="36" t="s">
        <v>11</v>
      </c>
      <c r="O9" s="36"/>
    </row>
    <row r="10" spans="1:17" s="4" customFormat="1" ht="12.75" x14ac:dyDescent="0.2">
      <c r="A10" s="5"/>
      <c r="B10" s="16">
        <v>1</v>
      </c>
      <c r="C10" s="17" t="s">
        <v>20</v>
      </c>
      <c r="D10" s="41">
        <v>1</v>
      </c>
      <c r="E10" s="41" t="s">
        <v>21</v>
      </c>
      <c r="F10" s="41">
        <v>2175</v>
      </c>
      <c r="G10" s="41">
        <f>F10*D10</f>
        <v>2175</v>
      </c>
      <c r="H10" s="43">
        <v>1</v>
      </c>
      <c r="I10" s="43">
        <f>H10*F10</f>
        <v>2175</v>
      </c>
      <c r="J10" s="44"/>
      <c r="K10" s="45">
        <f>J10*F10</f>
        <v>0</v>
      </c>
      <c r="L10" s="46">
        <f>J10+H10</f>
        <v>1</v>
      </c>
      <c r="M10" s="46">
        <f>L10*F10</f>
        <v>2175</v>
      </c>
      <c r="N10" s="47">
        <f>D10-L10</f>
        <v>0</v>
      </c>
      <c r="O10" s="47">
        <f>N10*F10</f>
        <v>0</v>
      </c>
      <c r="Q10" s="6"/>
    </row>
    <row r="11" spans="1:17" s="4" customFormat="1" ht="25.5" x14ac:dyDescent="0.2">
      <c r="A11" s="5"/>
      <c r="B11" s="16">
        <v>2</v>
      </c>
      <c r="C11" s="17" t="s">
        <v>22</v>
      </c>
      <c r="D11" s="41">
        <v>185</v>
      </c>
      <c r="E11" s="41" t="s">
        <v>23</v>
      </c>
      <c r="F11" s="41">
        <v>49</v>
      </c>
      <c r="G11" s="41">
        <f t="shared" ref="G11:G25" si="0">F11*D11</f>
        <v>9065</v>
      </c>
      <c r="H11" s="43">
        <v>185</v>
      </c>
      <c r="I11" s="43">
        <f t="shared" ref="I11:I25" si="1">H11*F11</f>
        <v>9065</v>
      </c>
      <c r="J11" s="44"/>
      <c r="K11" s="45">
        <f>J11*F11</f>
        <v>0</v>
      </c>
      <c r="L11" s="46">
        <f t="shared" ref="L11:L25" si="2">J11+H11</f>
        <v>185</v>
      </c>
      <c r="M11" s="46">
        <f t="shared" ref="M11:M25" si="3">L11*F11</f>
        <v>9065</v>
      </c>
      <c r="N11" s="47">
        <f t="shared" ref="N11:N25" si="4">D11-L11</f>
        <v>0</v>
      </c>
      <c r="O11" s="47">
        <f t="shared" ref="O11:O25" si="5">N11*F11</f>
        <v>0</v>
      </c>
      <c r="Q11" s="6"/>
    </row>
    <row r="12" spans="1:17" s="4" customFormat="1" ht="12.75" x14ac:dyDescent="0.2">
      <c r="A12" s="5"/>
      <c r="B12" s="16">
        <v>3</v>
      </c>
      <c r="C12" s="17" t="s">
        <v>24</v>
      </c>
      <c r="D12" s="41">
        <v>1</v>
      </c>
      <c r="E12" s="41" t="s">
        <v>21</v>
      </c>
      <c r="F12" s="41">
        <v>295</v>
      </c>
      <c r="G12" s="41">
        <f t="shared" si="0"/>
        <v>295</v>
      </c>
      <c r="H12" s="43">
        <v>1</v>
      </c>
      <c r="I12" s="43">
        <f t="shared" si="1"/>
        <v>295</v>
      </c>
      <c r="J12" s="44"/>
      <c r="K12" s="45">
        <f t="shared" ref="K12:K25" si="6">J12*F12</f>
        <v>0</v>
      </c>
      <c r="L12" s="46">
        <f t="shared" si="2"/>
        <v>1</v>
      </c>
      <c r="M12" s="46">
        <f t="shared" si="3"/>
        <v>295</v>
      </c>
      <c r="N12" s="47">
        <f t="shared" si="4"/>
        <v>0</v>
      </c>
      <c r="O12" s="47">
        <f t="shared" si="5"/>
        <v>0</v>
      </c>
      <c r="Q12" s="6"/>
    </row>
    <row r="13" spans="1:17" s="4" customFormat="1" ht="25.5" x14ac:dyDescent="0.2">
      <c r="A13" s="5"/>
      <c r="B13" s="16">
        <v>4</v>
      </c>
      <c r="C13" s="17" t="s">
        <v>25</v>
      </c>
      <c r="D13" s="41">
        <v>1</v>
      </c>
      <c r="E13" s="41" t="s">
        <v>21</v>
      </c>
      <c r="F13" s="41">
        <v>6235</v>
      </c>
      <c r="G13" s="41">
        <f t="shared" si="0"/>
        <v>6235</v>
      </c>
      <c r="H13" s="43">
        <v>1</v>
      </c>
      <c r="I13" s="43">
        <f t="shared" si="1"/>
        <v>6235</v>
      </c>
      <c r="J13" s="44"/>
      <c r="K13" s="45">
        <f t="shared" si="6"/>
        <v>0</v>
      </c>
      <c r="L13" s="46">
        <f t="shared" si="2"/>
        <v>1</v>
      </c>
      <c r="M13" s="46">
        <f t="shared" si="3"/>
        <v>6235</v>
      </c>
      <c r="N13" s="47">
        <f t="shared" si="4"/>
        <v>0</v>
      </c>
      <c r="O13" s="47">
        <f t="shared" si="5"/>
        <v>0</v>
      </c>
      <c r="Q13" s="6"/>
    </row>
    <row r="14" spans="1:17" s="4" customFormat="1" ht="12.75" x14ac:dyDescent="0.2">
      <c r="A14" s="5"/>
      <c r="B14" s="16">
        <v>5</v>
      </c>
      <c r="C14" s="17" t="s">
        <v>26</v>
      </c>
      <c r="D14" s="41">
        <v>1</v>
      </c>
      <c r="E14" s="41" t="s">
        <v>21</v>
      </c>
      <c r="F14" s="41">
        <v>595</v>
      </c>
      <c r="G14" s="41">
        <f t="shared" si="0"/>
        <v>595</v>
      </c>
      <c r="H14" s="43">
        <v>1</v>
      </c>
      <c r="I14" s="43">
        <f t="shared" si="1"/>
        <v>595</v>
      </c>
      <c r="J14" s="44"/>
      <c r="K14" s="45">
        <f t="shared" si="6"/>
        <v>0</v>
      </c>
      <c r="L14" s="46">
        <f t="shared" si="2"/>
        <v>1</v>
      </c>
      <c r="M14" s="46">
        <f t="shared" si="3"/>
        <v>595</v>
      </c>
      <c r="N14" s="47">
        <f t="shared" si="4"/>
        <v>0</v>
      </c>
      <c r="O14" s="47">
        <f t="shared" si="5"/>
        <v>0</v>
      </c>
      <c r="Q14" s="6"/>
    </row>
    <row r="15" spans="1:17" s="4" customFormat="1" ht="12.75" x14ac:dyDescent="0.2">
      <c r="A15" s="5"/>
      <c r="B15" s="16">
        <v>6</v>
      </c>
      <c r="C15" s="17" t="s">
        <v>27</v>
      </c>
      <c r="D15" s="41">
        <v>2</v>
      </c>
      <c r="E15" s="41" t="s">
        <v>6</v>
      </c>
      <c r="F15" s="41">
        <v>16835</v>
      </c>
      <c r="G15" s="41">
        <f t="shared" si="0"/>
        <v>33670</v>
      </c>
      <c r="H15" s="43">
        <v>1</v>
      </c>
      <c r="I15" s="43">
        <f t="shared" si="1"/>
        <v>16835</v>
      </c>
      <c r="J15" s="44">
        <v>1</v>
      </c>
      <c r="K15" s="45">
        <f t="shared" si="6"/>
        <v>16835</v>
      </c>
      <c r="L15" s="46">
        <f t="shared" si="2"/>
        <v>2</v>
      </c>
      <c r="M15" s="46">
        <f t="shared" si="3"/>
        <v>33670</v>
      </c>
      <c r="N15" s="47">
        <f t="shared" si="4"/>
        <v>0</v>
      </c>
      <c r="O15" s="47">
        <f t="shared" si="5"/>
        <v>0</v>
      </c>
      <c r="Q15" s="6"/>
    </row>
    <row r="16" spans="1:17" s="4" customFormat="1" ht="12.75" x14ac:dyDescent="0.2">
      <c r="A16" s="5"/>
      <c r="B16" s="16">
        <v>7</v>
      </c>
      <c r="C16" s="17" t="s">
        <v>28</v>
      </c>
      <c r="D16" s="41">
        <v>1</v>
      </c>
      <c r="E16" s="41" t="s">
        <v>21</v>
      </c>
      <c r="F16" s="41">
        <v>13705</v>
      </c>
      <c r="G16" s="41">
        <f t="shared" si="0"/>
        <v>13705</v>
      </c>
      <c r="H16" s="43"/>
      <c r="I16" s="43">
        <f t="shared" si="1"/>
        <v>0</v>
      </c>
      <c r="J16" s="44">
        <v>1</v>
      </c>
      <c r="K16" s="45">
        <f t="shared" si="6"/>
        <v>13705</v>
      </c>
      <c r="L16" s="46">
        <f t="shared" si="2"/>
        <v>1</v>
      </c>
      <c r="M16" s="46">
        <f t="shared" si="3"/>
        <v>13705</v>
      </c>
      <c r="N16" s="47">
        <f t="shared" si="4"/>
        <v>0</v>
      </c>
      <c r="O16" s="47">
        <f t="shared" si="5"/>
        <v>0</v>
      </c>
      <c r="Q16" s="6"/>
    </row>
    <row r="17" spans="1:19" s="4" customFormat="1" ht="25.5" x14ac:dyDescent="0.2">
      <c r="A17" s="5"/>
      <c r="B17" s="16">
        <v>8</v>
      </c>
      <c r="C17" s="17" t="s">
        <v>29</v>
      </c>
      <c r="D17" s="41">
        <v>2</v>
      </c>
      <c r="E17" s="41" t="s">
        <v>6</v>
      </c>
      <c r="F17" s="41">
        <v>1495</v>
      </c>
      <c r="G17" s="41">
        <f t="shared" si="0"/>
        <v>2990</v>
      </c>
      <c r="H17" s="43">
        <v>1</v>
      </c>
      <c r="I17" s="43">
        <f t="shared" si="1"/>
        <v>1495</v>
      </c>
      <c r="J17" s="44">
        <v>1</v>
      </c>
      <c r="K17" s="45">
        <f t="shared" si="6"/>
        <v>1495</v>
      </c>
      <c r="L17" s="46">
        <f t="shared" si="2"/>
        <v>2</v>
      </c>
      <c r="M17" s="46">
        <f t="shared" si="3"/>
        <v>2990</v>
      </c>
      <c r="N17" s="47">
        <f t="shared" si="4"/>
        <v>0</v>
      </c>
      <c r="O17" s="47">
        <f t="shared" si="5"/>
        <v>0</v>
      </c>
      <c r="Q17" s="6"/>
    </row>
    <row r="18" spans="1:19" s="4" customFormat="1" ht="12.75" x14ac:dyDescent="0.2">
      <c r="A18" s="5"/>
      <c r="B18" s="16">
        <v>9</v>
      </c>
      <c r="C18" s="17" t="s">
        <v>30</v>
      </c>
      <c r="D18" s="41">
        <v>1</v>
      </c>
      <c r="E18" s="41" t="s">
        <v>21</v>
      </c>
      <c r="F18" s="41">
        <v>1555</v>
      </c>
      <c r="G18" s="41">
        <f t="shared" si="0"/>
        <v>1555</v>
      </c>
      <c r="H18" s="43">
        <v>0.5</v>
      </c>
      <c r="I18" s="43">
        <f t="shared" si="1"/>
        <v>777.5</v>
      </c>
      <c r="J18" s="44">
        <v>0.5</v>
      </c>
      <c r="K18" s="45">
        <f t="shared" si="6"/>
        <v>777.5</v>
      </c>
      <c r="L18" s="46">
        <f t="shared" si="2"/>
        <v>1</v>
      </c>
      <c r="M18" s="46">
        <f t="shared" si="3"/>
        <v>1555</v>
      </c>
      <c r="N18" s="47">
        <f t="shared" si="4"/>
        <v>0</v>
      </c>
      <c r="O18" s="47">
        <f t="shared" si="5"/>
        <v>0</v>
      </c>
      <c r="Q18" s="6"/>
    </row>
    <row r="19" spans="1:19" s="4" customFormat="1" ht="25.5" x14ac:dyDescent="0.2">
      <c r="A19" s="5"/>
      <c r="B19" s="16">
        <v>10</v>
      </c>
      <c r="C19" s="17" t="s">
        <v>31</v>
      </c>
      <c r="D19" s="41">
        <v>1</v>
      </c>
      <c r="E19" s="41" t="s">
        <v>21</v>
      </c>
      <c r="F19" s="41">
        <v>4525</v>
      </c>
      <c r="G19" s="41">
        <f t="shared" si="0"/>
        <v>4525</v>
      </c>
      <c r="H19" s="43">
        <v>0.5</v>
      </c>
      <c r="I19" s="43">
        <f t="shared" si="1"/>
        <v>2262.5</v>
      </c>
      <c r="J19" s="44">
        <v>0.5</v>
      </c>
      <c r="K19" s="45">
        <f t="shared" si="6"/>
        <v>2262.5</v>
      </c>
      <c r="L19" s="46">
        <f t="shared" si="2"/>
        <v>1</v>
      </c>
      <c r="M19" s="46">
        <f t="shared" si="3"/>
        <v>4525</v>
      </c>
      <c r="N19" s="47">
        <f t="shared" si="4"/>
        <v>0</v>
      </c>
      <c r="O19" s="47">
        <f t="shared" si="5"/>
        <v>0</v>
      </c>
      <c r="Q19" s="6"/>
    </row>
    <row r="20" spans="1:19" s="4" customFormat="1" ht="12.75" x14ac:dyDescent="0.2">
      <c r="A20" s="5"/>
      <c r="B20" s="16">
        <v>11</v>
      </c>
      <c r="C20" s="17" t="s">
        <v>32</v>
      </c>
      <c r="D20" s="41">
        <v>135</v>
      </c>
      <c r="E20" s="41" t="s">
        <v>33</v>
      </c>
      <c r="F20" s="41">
        <v>53</v>
      </c>
      <c r="G20" s="41">
        <f t="shared" si="0"/>
        <v>7155</v>
      </c>
      <c r="H20" s="43">
        <v>70</v>
      </c>
      <c r="I20" s="43">
        <f t="shared" si="1"/>
        <v>3710</v>
      </c>
      <c r="J20" s="44">
        <v>65</v>
      </c>
      <c r="K20" s="45">
        <f t="shared" si="6"/>
        <v>3445</v>
      </c>
      <c r="L20" s="46">
        <f t="shared" si="2"/>
        <v>135</v>
      </c>
      <c r="M20" s="46">
        <f t="shared" si="3"/>
        <v>7155</v>
      </c>
      <c r="N20" s="47">
        <f t="shared" si="4"/>
        <v>0</v>
      </c>
      <c r="O20" s="47">
        <f t="shared" si="5"/>
        <v>0</v>
      </c>
      <c r="Q20" s="6"/>
    </row>
    <row r="21" spans="1:19" s="4" customFormat="1" ht="51" x14ac:dyDescent="0.2">
      <c r="A21" s="5"/>
      <c r="B21" s="16">
        <v>12</v>
      </c>
      <c r="C21" s="17" t="s">
        <v>34</v>
      </c>
      <c r="D21" s="41">
        <v>1</v>
      </c>
      <c r="E21" s="41" t="s">
        <v>21</v>
      </c>
      <c r="F21" s="41">
        <v>2095</v>
      </c>
      <c r="G21" s="41">
        <f t="shared" si="0"/>
        <v>2095</v>
      </c>
      <c r="H21" s="43"/>
      <c r="I21" s="43">
        <f t="shared" si="1"/>
        <v>0</v>
      </c>
      <c r="J21" s="44">
        <v>1</v>
      </c>
      <c r="K21" s="45">
        <f t="shared" si="6"/>
        <v>2095</v>
      </c>
      <c r="L21" s="46">
        <f t="shared" si="2"/>
        <v>1</v>
      </c>
      <c r="M21" s="46">
        <f t="shared" si="3"/>
        <v>2095</v>
      </c>
      <c r="N21" s="47">
        <f t="shared" si="4"/>
        <v>0</v>
      </c>
      <c r="O21" s="47">
        <f t="shared" si="5"/>
        <v>0</v>
      </c>
      <c r="Q21" s="6"/>
    </row>
    <row r="22" spans="1:19" s="4" customFormat="1" ht="12.75" x14ac:dyDescent="0.2">
      <c r="A22" s="5"/>
      <c r="B22" s="16">
        <v>13</v>
      </c>
      <c r="C22" s="17" t="s">
        <v>35</v>
      </c>
      <c r="D22" s="41">
        <v>70</v>
      </c>
      <c r="E22" s="41" t="s">
        <v>33</v>
      </c>
      <c r="F22" s="41">
        <v>26.5</v>
      </c>
      <c r="G22" s="41">
        <f t="shared" si="0"/>
        <v>1855</v>
      </c>
      <c r="H22" s="43"/>
      <c r="I22" s="43">
        <f t="shared" si="1"/>
        <v>0</v>
      </c>
      <c r="J22" s="44">
        <v>70</v>
      </c>
      <c r="K22" s="45">
        <f t="shared" si="6"/>
        <v>1855</v>
      </c>
      <c r="L22" s="46">
        <f t="shared" si="2"/>
        <v>70</v>
      </c>
      <c r="M22" s="46">
        <f t="shared" si="3"/>
        <v>1855</v>
      </c>
      <c r="N22" s="47">
        <f t="shared" si="4"/>
        <v>0</v>
      </c>
      <c r="O22" s="47">
        <f t="shared" si="5"/>
        <v>0</v>
      </c>
      <c r="Q22" s="6"/>
    </row>
    <row r="23" spans="1:19" s="4" customFormat="1" ht="12.75" x14ac:dyDescent="0.2">
      <c r="A23" s="5"/>
      <c r="B23" s="16">
        <v>14</v>
      </c>
      <c r="C23" s="17" t="s">
        <v>36</v>
      </c>
      <c r="D23" s="41">
        <v>1</v>
      </c>
      <c r="E23" s="41" t="s">
        <v>21</v>
      </c>
      <c r="F23" s="41">
        <v>1725</v>
      </c>
      <c r="G23" s="41">
        <f t="shared" si="0"/>
        <v>1725</v>
      </c>
      <c r="H23" s="43"/>
      <c r="I23" s="43">
        <f t="shared" si="1"/>
        <v>0</v>
      </c>
      <c r="J23" s="44">
        <v>1</v>
      </c>
      <c r="K23" s="45">
        <f t="shared" si="6"/>
        <v>1725</v>
      </c>
      <c r="L23" s="46">
        <f t="shared" si="2"/>
        <v>1</v>
      </c>
      <c r="M23" s="46">
        <f t="shared" si="3"/>
        <v>1725</v>
      </c>
      <c r="N23" s="47">
        <f t="shared" si="4"/>
        <v>0</v>
      </c>
      <c r="O23" s="47">
        <f t="shared" si="5"/>
        <v>0</v>
      </c>
      <c r="Q23" s="6"/>
    </row>
    <row r="24" spans="1:19" s="4" customFormat="1" ht="38.25" x14ac:dyDescent="0.2">
      <c r="A24" s="5"/>
      <c r="B24" s="16">
        <v>15</v>
      </c>
      <c r="C24" s="17" t="s">
        <v>37</v>
      </c>
      <c r="D24" s="41">
        <v>1</v>
      </c>
      <c r="E24" s="41" t="s">
        <v>21</v>
      </c>
      <c r="F24" s="41">
        <v>550</v>
      </c>
      <c r="G24" s="41">
        <f t="shared" si="0"/>
        <v>550</v>
      </c>
      <c r="H24" s="43">
        <v>0.8</v>
      </c>
      <c r="I24" s="43">
        <f t="shared" si="1"/>
        <v>440</v>
      </c>
      <c r="J24" s="44">
        <v>0.2</v>
      </c>
      <c r="K24" s="45">
        <f t="shared" si="6"/>
        <v>110</v>
      </c>
      <c r="L24" s="46">
        <f t="shared" si="2"/>
        <v>1</v>
      </c>
      <c r="M24" s="46">
        <f t="shared" si="3"/>
        <v>550</v>
      </c>
      <c r="N24" s="47">
        <f t="shared" si="4"/>
        <v>0</v>
      </c>
      <c r="O24" s="47">
        <f t="shared" si="5"/>
        <v>0</v>
      </c>
      <c r="Q24" s="6"/>
    </row>
    <row r="25" spans="1:19" s="4" customFormat="1" ht="12.75" x14ac:dyDescent="0.2">
      <c r="A25" s="5"/>
      <c r="B25" s="16">
        <v>16</v>
      </c>
      <c r="C25" s="17" t="s">
        <v>38</v>
      </c>
      <c r="D25" s="41">
        <v>1</v>
      </c>
      <c r="E25" s="41" t="s">
        <v>21</v>
      </c>
      <c r="F25" s="41">
        <v>395</v>
      </c>
      <c r="G25" s="41">
        <f t="shared" si="0"/>
        <v>395</v>
      </c>
      <c r="H25" s="43"/>
      <c r="I25" s="43">
        <f t="shared" si="1"/>
        <v>0</v>
      </c>
      <c r="J25" s="48">
        <v>1</v>
      </c>
      <c r="K25" s="45">
        <f t="shared" si="6"/>
        <v>395</v>
      </c>
      <c r="L25" s="46">
        <f t="shared" si="2"/>
        <v>1</v>
      </c>
      <c r="M25" s="46">
        <f t="shared" si="3"/>
        <v>395</v>
      </c>
      <c r="N25" s="47">
        <f t="shared" si="4"/>
        <v>0</v>
      </c>
      <c r="O25" s="47">
        <f t="shared" si="5"/>
        <v>0</v>
      </c>
      <c r="Q25" s="6"/>
    </row>
    <row r="26" spans="1:19" s="4" customFormat="1" ht="12.75" x14ac:dyDescent="0.2">
      <c r="A26" s="5"/>
      <c r="B26" s="16"/>
      <c r="C26" s="17" t="s">
        <v>46</v>
      </c>
      <c r="D26" s="41"/>
      <c r="E26" s="41"/>
      <c r="F26" s="41"/>
      <c r="G26" s="41"/>
      <c r="H26" s="43"/>
      <c r="I26" s="43"/>
      <c r="J26" s="48"/>
      <c r="K26" s="45"/>
      <c r="L26" s="46"/>
      <c r="M26" s="46"/>
      <c r="N26" s="47"/>
      <c r="O26" s="47"/>
      <c r="Q26" s="6"/>
    </row>
    <row r="27" spans="1:19" s="4" customFormat="1" ht="38.25" x14ac:dyDescent="0.2">
      <c r="A27" s="5"/>
      <c r="B27" s="16"/>
      <c r="C27" s="17" t="s">
        <v>48</v>
      </c>
      <c r="D27" s="41">
        <v>20</v>
      </c>
      <c r="E27" s="41" t="s">
        <v>47</v>
      </c>
      <c r="F27" s="41">
        <v>37.799999999999997</v>
      </c>
      <c r="G27" s="41">
        <f>F27*D27</f>
        <v>756</v>
      </c>
      <c r="H27" s="43"/>
      <c r="I27" s="43">
        <f t="shared" ref="I27:I29" si="7">H27*F27</f>
        <v>0</v>
      </c>
      <c r="J27" s="48">
        <v>20</v>
      </c>
      <c r="K27" s="45">
        <f t="shared" ref="K27:K29" si="8">J27*F27</f>
        <v>756</v>
      </c>
      <c r="L27" s="46">
        <f t="shared" ref="L27:L29" si="9">J27+H27</f>
        <v>20</v>
      </c>
      <c r="M27" s="46">
        <f t="shared" ref="M27:M29" si="10">L27*F27</f>
        <v>756</v>
      </c>
      <c r="N27" s="47">
        <f t="shared" ref="N27:N29" si="11">D27-L27</f>
        <v>0</v>
      </c>
      <c r="O27" s="47">
        <f t="shared" ref="O27:O29" si="12">N27*F27</f>
        <v>0</v>
      </c>
      <c r="Q27" s="6"/>
    </row>
    <row r="28" spans="1:19" s="4" customFormat="1" ht="63.75" x14ac:dyDescent="0.2">
      <c r="A28" s="5"/>
      <c r="B28" s="16"/>
      <c r="C28" s="17" t="s">
        <v>51</v>
      </c>
      <c r="D28" s="42">
        <v>1</v>
      </c>
      <c r="E28" s="41" t="s">
        <v>21</v>
      </c>
      <c r="F28" s="41">
        <v>2740</v>
      </c>
      <c r="G28" s="42">
        <f t="shared" ref="G28:G29" si="13">F28*D28</f>
        <v>2740</v>
      </c>
      <c r="H28" s="43"/>
      <c r="I28" s="43">
        <f t="shared" si="7"/>
        <v>0</v>
      </c>
      <c r="J28" s="49">
        <f>D28</f>
        <v>1</v>
      </c>
      <c r="K28" s="45">
        <f t="shared" si="8"/>
        <v>2740</v>
      </c>
      <c r="L28" s="46">
        <f t="shared" si="9"/>
        <v>1</v>
      </c>
      <c r="M28" s="46">
        <f t="shared" si="10"/>
        <v>2740</v>
      </c>
      <c r="N28" s="47">
        <f t="shared" si="11"/>
        <v>0</v>
      </c>
      <c r="O28" s="47">
        <f t="shared" si="12"/>
        <v>0</v>
      </c>
      <c r="Q28" s="6"/>
    </row>
    <row r="29" spans="1:19" s="4" customFormat="1" ht="25.5" x14ac:dyDescent="0.2">
      <c r="A29" s="5"/>
      <c r="B29" s="16"/>
      <c r="C29" s="17" t="s">
        <v>49</v>
      </c>
      <c r="D29" s="41">
        <v>100</v>
      </c>
      <c r="E29" s="41" t="s">
        <v>33</v>
      </c>
      <c r="F29" s="41">
        <v>26.5</v>
      </c>
      <c r="G29" s="41">
        <f t="shared" si="13"/>
        <v>2650</v>
      </c>
      <c r="H29" s="43"/>
      <c r="I29" s="43">
        <f t="shared" si="7"/>
        <v>0</v>
      </c>
      <c r="J29" s="44">
        <v>100</v>
      </c>
      <c r="K29" s="45">
        <f t="shared" si="8"/>
        <v>2650</v>
      </c>
      <c r="L29" s="46">
        <f t="shared" si="9"/>
        <v>100</v>
      </c>
      <c r="M29" s="46">
        <f t="shared" si="10"/>
        <v>2650</v>
      </c>
      <c r="N29" s="47">
        <f t="shared" si="11"/>
        <v>0</v>
      </c>
      <c r="O29" s="47">
        <f t="shared" si="12"/>
        <v>0</v>
      </c>
      <c r="Q29" s="6"/>
    </row>
    <row r="30" spans="1:19" s="4" customFormat="1" ht="27" customHeight="1" x14ac:dyDescent="0.2">
      <c r="A30" s="5"/>
      <c r="B30" s="18"/>
      <c r="C30" s="19"/>
      <c r="D30" s="19"/>
      <c r="E30" s="19"/>
      <c r="F30" s="19"/>
      <c r="G30" s="20">
        <f>SUM(G10:G29)</f>
        <v>94731</v>
      </c>
      <c r="H30" s="21"/>
      <c r="I30" s="22">
        <f>SUM(I10:I29)</f>
        <v>43885</v>
      </c>
      <c r="J30" s="21"/>
      <c r="K30" s="23">
        <f>SUM(K10:K29)</f>
        <v>50846</v>
      </c>
      <c r="L30" s="24"/>
      <c r="M30" s="25">
        <f>SUM(M10:M29)</f>
        <v>94731</v>
      </c>
      <c r="N30" s="24"/>
      <c r="O30" s="23">
        <f>SUM(O10:O29)</f>
        <v>0</v>
      </c>
      <c r="Q30" s="6"/>
      <c r="S30" s="6"/>
    </row>
    <row r="31" spans="1:19" s="4" customFormat="1" ht="27" customHeight="1" x14ac:dyDescent="0.2">
      <c r="A31" s="5"/>
      <c r="B31" s="18"/>
      <c r="C31" s="26"/>
      <c r="D31" s="18"/>
      <c r="E31" s="33" t="s">
        <v>8</v>
      </c>
      <c r="F31" s="34"/>
      <c r="G31" s="27">
        <f>G30*0.24</f>
        <v>22735.439999999999</v>
      </c>
      <c r="H31" s="21"/>
      <c r="I31" s="28">
        <f>I30*0.24</f>
        <v>10532.4</v>
      </c>
      <c r="J31" s="21"/>
      <c r="K31" s="29">
        <f>K30*0.24</f>
        <v>12203.039999999999</v>
      </c>
      <c r="L31" s="24"/>
      <c r="M31" s="30">
        <f>M30*0.24</f>
        <v>22735.439999999999</v>
      </c>
      <c r="N31" s="24"/>
      <c r="O31" s="29">
        <f>O30*0.24</f>
        <v>0</v>
      </c>
    </row>
    <row r="32" spans="1:19" s="4" customFormat="1" ht="27" customHeight="1" x14ac:dyDescent="0.2">
      <c r="A32" s="5"/>
      <c r="B32" s="18"/>
      <c r="C32" s="26"/>
      <c r="D32" s="18"/>
      <c r="E32" s="33" t="s">
        <v>7</v>
      </c>
      <c r="F32" s="34"/>
      <c r="G32" s="27">
        <f>G30+G31</f>
        <v>117466.44</v>
      </c>
      <c r="H32" s="21"/>
      <c r="I32" s="28">
        <f>I31+I30</f>
        <v>54417.4</v>
      </c>
      <c r="J32" s="21"/>
      <c r="K32" s="29">
        <f>K31+K30</f>
        <v>63049.04</v>
      </c>
      <c r="L32" s="24"/>
      <c r="M32" s="30">
        <f>M31+M30</f>
        <v>117466.44</v>
      </c>
      <c r="N32" s="24"/>
      <c r="O32" s="29">
        <f>O31+O30</f>
        <v>0</v>
      </c>
    </row>
    <row r="33" spans="2:15" x14ac:dyDescent="0.2">
      <c r="B33" s="9"/>
      <c r="C33" s="9"/>
      <c r="D33" s="1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2:15" x14ac:dyDescent="0.2">
      <c r="B34" s="9"/>
      <c r="C34" s="9"/>
      <c r="D34" s="1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x14ac:dyDescent="0.2">
      <c r="B35" s="9"/>
      <c r="C35" s="9"/>
      <c r="D35" s="1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2:15" x14ac:dyDescent="0.2">
      <c r="B36" s="9"/>
      <c r="C36" s="9" t="s">
        <v>14</v>
      </c>
      <c r="D36" s="1"/>
      <c r="E36" s="9" t="s">
        <v>16</v>
      </c>
      <c r="F36" s="9"/>
      <c r="G36" s="9"/>
      <c r="I36" s="9"/>
      <c r="J36" s="9"/>
      <c r="K36" s="9" t="s">
        <v>17</v>
      </c>
      <c r="L36" s="9"/>
      <c r="M36" s="9"/>
      <c r="N36" s="9"/>
      <c r="O36" s="9"/>
    </row>
    <row r="37" spans="2:15" x14ac:dyDescent="0.2">
      <c r="B37" s="9"/>
      <c r="C37" s="9"/>
      <c r="D37" s="1"/>
      <c r="E37" s="9"/>
      <c r="F37" s="9"/>
      <c r="G37" s="9"/>
      <c r="I37" s="9"/>
      <c r="J37" s="9"/>
      <c r="K37" s="9"/>
      <c r="L37" s="9"/>
      <c r="M37" s="9"/>
      <c r="N37" s="9"/>
      <c r="O37" s="9"/>
    </row>
    <row r="38" spans="2:15" x14ac:dyDescent="0.2">
      <c r="B38" s="9"/>
      <c r="C38" s="9" t="s">
        <v>15</v>
      </c>
      <c r="D38" s="1"/>
      <c r="E38" s="9" t="s">
        <v>39</v>
      </c>
      <c r="F38" s="9"/>
      <c r="G38" s="9"/>
      <c r="I38" s="9"/>
      <c r="J38" s="9"/>
      <c r="K38" s="9" t="s">
        <v>18</v>
      </c>
      <c r="L38" s="9"/>
      <c r="M38" s="9"/>
      <c r="N38" s="9"/>
      <c r="O38" s="9"/>
    </row>
    <row r="39" spans="2:15" x14ac:dyDescent="0.2">
      <c r="B39" s="9"/>
      <c r="C39" s="9" t="s">
        <v>41</v>
      </c>
      <c r="D39" s="1"/>
      <c r="E39" s="9" t="s">
        <v>40</v>
      </c>
      <c r="F39" s="9"/>
      <c r="G39" s="9"/>
      <c r="I39" s="9"/>
      <c r="J39" s="9"/>
      <c r="K39" s="9" t="s">
        <v>19</v>
      </c>
      <c r="L39" s="9"/>
      <c r="M39" s="9"/>
      <c r="N39" s="9"/>
      <c r="O39" s="9"/>
    </row>
  </sheetData>
  <mergeCells count="8">
    <mergeCell ref="B6:C6"/>
    <mergeCell ref="B7:C7"/>
    <mergeCell ref="E31:F31"/>
    <mergeCell ref="E32:F32"/>
    <mergeCell ref="J9:K9"/>
    <mergeCell ref="N9:O9"/>
    <mergeCell ref="L9:M9"/>
    <mergeCell ref="H9:I9"/>
  </mergeCells>
  <pageMargins left="0.31496062992125984" right="0.11811023622047245" top="0.55118110236220474" bottom="0.55118110236220474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Rundso pais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Henri Gostsõllo</cp:lastModifiedBy>
  <cp:lastPrinted>2025-09-02T07:44:16Z</cp:lastPrinted>
  <dcterms:created xsi:type="dcterms:W3CDTF">2015-06-10T13:35:29Z</dcterms:created>
  <dcterms:modified xsi:type="dcterms:W3CDTF">2025-11-13T09:09:37Z</dcterms:modified>
</cp:coreProperties>
</file>